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<sst xmlns="http://schemas.openxmlformats.org/spreadsheetml/2006/main" count="102" uniqueCount="74">
  <si>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</si>
  <si>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</si>
  <si>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</si>
  <si>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</si>
  <si>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</si>
  <si>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</si>
  <si>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</si>
  <si>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</si>
  <si>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</si>
  <si>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</si>
  <si>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</si>
  <si>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</si>
  <si>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</si>
  <si>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</si>
  <si>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</si>
  <si>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</si>
  <si>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</si>
  <si>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</si>
  <si>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</si>
  <si>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</si>
  <si>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</si>
  <si>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</si>
  <si>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</si>
  <si>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</si>
  <si>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</si>
  <si>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</si>
  <si>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</si>
  <si>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</si>
  <si>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</si>
  <si>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</si>
  <si>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</si>
  <si>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</si>
  <si>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</si>
  <si>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</si>
  <si>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</si>
  <si>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</si>
  <si>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</si>
  <si>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</si>
  <si>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</si>
  <si>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</si>
  <si>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</si>
  <si>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</si>
  <si>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</si>
  <si>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</si>
  <si>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</si>
  <si>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</si>
  <si>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</si>
  <si>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</si>
  <si>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</si>
  <si>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</si>
  <si>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</si>
  <si>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</si>
  <si>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</si>
  <si>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</si>
  <si>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</si>
  <si>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</si>
  <si>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0210086010;   0210020180</t>
  </si>
  <si>
    <t xml:space="preserve">540; 244   </t>
  </si>
  <si>
    <t>0310020030</t>
  </si>
  <si>
    <t xml:space="preserve"> 0420086010</t>
  </si>
  <si>
    <t xml:space="preserve"> 540</t>
  </si>
  <si>
    <t>0510000590;  0510086010</t>
  </si>
  <si>
    <t>611;  540</t>
  </si>
  <si>
    <t>0610020080;   0610020190</t>
  </si>
  <si>
    <t xml:space="preserve"> 0710020130;    0720020310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</si>
  <si>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</si>
  <si>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</si>
  <si>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</si>
  <si>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Исполнитель И.Н. Остапущенко,                                 тел. 8(86388)33142</t>
  </si>
  <si>
    <t>Приложение 5 к приказу финансового отдела от 16.03.2016 № 12</t>
  </si>
  <si>
    <t>0113; 0705</t>
  </si>
  <si>
    <t>Л.В. Никитченко</t>
  </si>
  <si>
    <t>0113</t>
  </si>
  <si>
    <t>по состоянию на 01 декабря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</si>
</sst>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75" zoomScaleSheetLayoutView="75" workbookViewId="0" topLeftCell="A25">
      <selection activeCell="H39" sqref="H39"/>
    </sheetView>
  </sheetViews>
  <sheetFormatPr defaultColWidth="9.00390625" defaultRowHeight="12.75"/>
  <cols>
    <col min="1" max="1" width="45.00390625" style="1" customWidth="1"/>
    <col min="2" max="2" width="9.00390625" style="1" customWidth="1"/>
    <col min="3" max="3" width="17.375" style="1" hidden="1" customWidth="1"/>
    <col min="4" max="4" width="8.25390625" style="1" hidden="1" customWidth="1"/>
    <col min="5" max="5" width="21.75390625" style="1" customWidth="1"/>
    <col min="6" max="6" width="17.125" style="1" customWidth="1"/>
    <col min="7" max="8" width="17.875" style="1" customWidth="1"/>
    <col min="9" max="9" width="20.75390625" style="1" customWidth="1"/>
    <col min="10" max="10" width="17.375" style="1" customWidth="1"/>
    <col min="11" max="11" width="18.375" style="1" customWidth="1"/>
    <col min="12" max="12" width="20.625" style="1" customWidth="1"/>
    <col min="13" max="16384" width="9.125" style="1" customWidth="1"/>
  </cols>
  <sheetData>
    <row r="1" spans="7:12" ht="47.25" customHeight="1">
      <c r="G1" s="38"/>
      <c r="H1" s="39"/>
      <c r="K1" s="33" t="s">
        <v>69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7" ht="30" customHeight="1">
      <c r="E7" s="41" t="s">
        <v>73</v>
      </c>
      <c r="F7" s="41"/>
      <c r="G7" s="42"/>
    </row>
    <row r="8" spans="1:12" s="2" customFormat="1" ht="18.75">
      <c r="A8" s="21" t="s">
        <v>54</v>
      </c>
      <c r="B8" s="21" t="s">
        <v>0</v>
      </c>
      <c r="C8" s="21" t="s">
        <v>1</v>
      </c>
      <c r="D8" s="21" t="s">
        <v>2</v>
      </c>
      <c r="E8" s="29" t="s">
        <v>23</v>
      </c>
      <c r="F8" s="30"/>
      <c r="G8" s="30"/>
      <c r="H8" s="30"/>
      <c r="I8" s="29" t="s">
        <v>7</v>
      </c>
      <c r="J8" s="30"/>
      <c r="K8" s="30"/>
      <c r="L8" s="30"/>
    </row>
    <row r="9" spans="1:21" s="2" customFormat="1" ht="18.75" customHeight="1">
      <c r="A9" s="21"/>
      <c r="B9" s="21"/>
      <c r="C9" s="21"/>
      <c r="D9" s="21"/>
      <c r="E9" s="26" t="s">
        <v>19</v>
      </c>
      <c r="F9" s="31" t="s">
        <v>5</v>
      </c>
      <c r="G9" s="32"/>
      <c r="H9" s="32"/>
      <c r="I9" s="26" t="s">
        <v>19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7"/>
      <c r="F10" s="31"/>
      <c r="G10" s="32"/>
      <c r="H10" s="32"/>
      <c r="I10" s="27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7"/>
      <c r="F11" s="23" t="s">
        <v>6</v>
      </c>
      <c r="G11" s="23" t="s">
        <v>4</v>
      </c>
      <c r="H11" s="23" t="s">
        <v>3</v>
      </c>
      <c r="I11" s="27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2"/>
      <c r="B12" s="22"/>
      <c r="C12" s="25"/>
      <c r="D12" s="25"/>
      <c r="E12" s="28"/>
      <c r="F12" s="24"/>
      <c r="G12" s="24"/>
      <c r="H12" s="24"/>
      <c r="I12" s="28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42</v>
      </c>
      <c r="B14" s="7" t="s">
        <v>36</v>
      </c>
      <c r="C14" s="7" t="s">
        <v>55</v>
      </c>
      <c r="D14" s="7" t="s">
        <v>38</v>
      </c>
      <c r="E14" s="19">
        <f>H14</f>
        <v>47400</v>
      </c>
      <c r="F14" s="7"/>
      <c r="G14" s="7"/>
      <c r="H14" s="18">
        <v>47400</v>
      </c>
      <c r="I14" s="19">
        <f>L14</f>
        <v>46991.52</v>
      </c>
      <c r="J14" s="7"/>
      <c r="K14" s="7"/>
      <c r="L14" s="18">
        <v>46991.52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47400</v>
      </c>
      <c r="F15" s="19">
        <v>0</v>
      </c>
      <c r="G15" s="19">
        <v>0</v>
      </c>
      <c r="H15" s="19">
        <f>H14</f>
        <v>47400</v>
      </c>
      <c r="I15" s="19">
        <f>L15</f>
        <v>46991.52</v>
      </c>
      <c r="J15" s="19">
        <v>0</v>
      </c>
      <c r="K15" s="19">
        <v>0</v>
      </c>
      <c r="L15" s="19">
        <f>L14</f>
        <v>46991.52</v>
      </c>
    </row>
    <row r="16" spans="1:12" s="2" customFormat="1" ht="108">
      <c r="A16" s="13" t="s">
        <v>43</v>
      </c>
      <c r="B16" s="7" t="s">
        <v>45</v>
      </c>
      <c r="C16" s="7" t="s">
        <v>56</v>
      </c>
      <c r="D16" s="7" t="s">
        <v>57</v>
      </c>
      <c r="E16" s="19">
        <f>H16</f>
        <v>74400</v>
      </c>
      <c r="F16" s="8"/>
      <c r="G16" s="8"/>
      <c r="H16" s="8">
        <v>74400</v>
      </c>
      <c r="I16" s="11">
        <f>SUM(J16:L16)</f>
        <v>74400</v>
      </c>
      <c r="J16" s="8"/>
      <c r="K16" s="8"/>
      <c r="L16" s="8">
        <v>74400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74400</v>
      </c>
      <c r="F17" s="11">
        <f t="shared" si="0"/>
        <v>0</v>
      </c>
      <c r="G17" s="11">
        <f t="shared" si="0"/>
        <v>0</v>
      </c>
      <c r="H17" s="11">
        <f t="shared" si="0"/>
        <v>74400</v>
      </c>
      <c r="I17" s="11">
        <f t="shared" si="0"/>
        <v>74400</v>
      </c>
      <c r="J17" s="11">
        <f t="shared" si="0"/>
        <v>0</v>
      </c>
      <c r="K17" s="11">
        <f t="shared" si="0"/>
        <v>0</v>
      </c>
      <c r="L17" s="11">
        <f t="shared" si="0"/>
        <v>74400</v>
      </c>
    </row>
    <row r="18" spans="1:12" s="2" customFormat="1" ht="90">
      <c r="A18" s="13" t="s">
        <v>46</v>
      </c>
      <c r="B18" s="7" t="s">
        <v>70</v>
      </c>
      <c r="C18" s="7" t="s">
        <v>58</v>
      </c>
      <c r="D18" s="7" t="s">
        <v>26</v>
      </c>
      <c r="E18" s="11">
        <f>SUM(F18:H18)</f>
        <v>20000</v>
      </c>
      <c r="F18" s="8"/>
      <c r="G18" s="8"/>
      <c r="H18" s="8">
        <v>20000</v>
      </c>
      <c r="I18" s="11">
        <f>SUM(J18:L18)</f>
        <v>19990.55</v>
      </c>
      <c r="J18" s="8"/>
      <c r="K18" s="8"/>
      <c r="L18" s="8">
        <v>19990.55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20000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20000</v>
      </c>
      <c r="I19" s="11">
        <f t="shared" si="1"/>
        <v>19990.55</v>
      </c>
      <c r="J19" s="11">
        <f t="shared" si="1"/>
        <v>0</v>
      </c>
      <c r="K19" s="11">
        <f t="shared" si="1"/>
        <v>0</v>
      </c>
      <c r="L19" s="11">
        <f t="shared" si="1"/>
        <v>19990.55</v>
      </c>
    </row>
    <row r="20" spans="1:12" s="12" customFormat="1" ht="126">
      <c r="A20" s="13" t="s">
        <v>47</v>
      </c>
      <c r="B20" s="7" t="s">
        <v>41</v>
      </c>
      <c r="C20" s="7" t="s">
        <v>59</v>
      </c>
      <c r="D20" s="7" t="s">
        <v>60</v>
      </c>
      <c r="E20" s="11">
        <f>H20+G20</f>
        <v>61700</v>
      </c>
      <c r="F20" s="11"/>
      <c r="G20" s="8"/>
      <c r="H20" s="8">
        <v>61700</v>
      </c>
      <c r="I20" s="11">
        <f>J20+K20+L20</f>
        <v>61700</v>
      </c>
      <c r="J20" s="11"/>
      <c r="K20" s="8"/>
      <c r="L20" s="8">
        <v>61700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61700</v>
      </c>
      <c r="F21" s="11"/>
      <c r="G21" s="11">
        <f aca="true" t="shared" si="2" ref="G21:L21">G20</f>
        <v>0</v>
      </c>
      <c r="H21" s="11">
        <f t="shared" si="2"/>
        <v>61700</v>
      </c>
      <c r="I21" s="11">
        <f t="shared" si="2"/>
        <v>61700</v>
      </c>
      <c r="J21" s="11">
        <f t="shared" si="2"/>
        <v>0</v>
      </c>
      <c r="K21" s="11">
        <f t="shared" si="2"/>
        <v>0</v>
      </c>
      <c r="L21" s="11">
        <f t="shared" si="2"/>
        <v>61700</v>
      </c>
    </row>
    <row r="22" spans="1:12" s="12" customFormat="1" ht="62.25" customHeight="1">
      <c r="A22" s="13" t="s">
        <v>48</v>
      </c>
      <c r="B22" s="7" t="s">
        <v>33</v>
      </c>
      <c r="C22" s="7" t="s">
        <v>61</v>
      </c>
      <c r="D22" s="7" t="s">
        <v>62</v>
      </c>
      <c r="E22" s="11">
        <f>F22+G22+H22</f>
        <v>744100</v>
      </c>
      <c r="F22" s="8"/>
      <c r="G22" s="8">
        <v>100000</v>
      </c>
      <c r="H22" s="8">
        <v>644100</v>
      </c>
      <c r="I22" s="11">
        <f>J22+K22+L22</f>
        <v>677831.47</v>
      </c>
      <c r="J22" s="11"/>
      <c r="K22" s="8">
        <v>42819.58</v>
      </c>
      <c r="L22" s="8">
        <v>635011.89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744100</v>
      </c>
      <c r="F23" s="11">
        <f t="shared" si="3"/>
        <v>0</v>
      </c>
      <c r="G23" s="11">
        <f t="shared" si="3"/>
        <v>100000</v>
      </c>
      <c r="H23" s="11">
        <f t="shared" si="3"/>
        <v>644100</v>
      </c>
      <c r="I23" s="11">
        <f t="shared" si="3"/>
        <v>677831.47</v>
      </c>
      <c r="J23" s="11">
        <f t="shared" si="3"/>
        <v>0</v>
      </c>
      <c r="K23" s="11">
        <f t="shared" si="3"/>
        <v>42819.58</v>
      </c>
      <c r="L23" s="11">
        <f t="shared" si="3"/>
        <v>635011.89</v>
      </c>
    </row>
    <row r="24" spans="1:12" s="2" customFormat="1" ht="80.25" customHeight="1">
      <c r="A24" s="13" t="s">
        <v>49</v>
      </c>
      <c r="B24" s="7" t="s">
        <v>27</v>
      </c>
      <c r="C24" s="7" t="s">
        <v>63</v>
      </c>
      <c r="D24" s="7" t="s">
        <v>26</v>
      </c>
      <c r="E24" s="11">
        <f>H24</f>
        <v>21100</v>
      </c>
      <c r="F24" s="8"/>
      <c r="G24" s="8"/>
      <c r="H24" s="8">
        <v>21100</v>
      </c>
      <c r="I24" s="11">
        <f>L24</f>
        <v>21073.76</v>
      </c>
      <c r="J24" s="8"/>
      <c r="K24" s="8"/>
      <c r="L24" s="8">
        <v>21073.76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21100</v>
      </c>
      <c r="F25" s="11">
        <v>0</v>
      </c>
      <c r="G25" s="11">
        <v>0</v>
      </c>
      <c r="H25" s="11">
        <f>H24</f>
        <v>21100</v>
      </c>
      <c r="I25" s="11">
        <f>L25</f>
        <v>21073.76</v>
      </c>
      <c r="J25" s="11">
        <v>0</v>
      </c>
      <c r="K25" s="11">
        <v>0</v>
      </c>
      <c r="L25" s="11">
        <f>L24</f>
        <v>21073.76</v>
      </c>
    </row>
    <row r="26" spans="1:12" s="2" customFormat="1" ht="72">
      <c r="A26" s="13" t="s">
        <v>50</v>
      </c>
      <c r="B26" s="7" t="s">
        <v>31</v>
      </c>
      <c r="C26" s="7" t="s">
        <v>64</v>
      </c>
      <c r="D26" s="7" t="s">
        <v>26</v>
      </c>
      <c r="E26" s="11">
        <f>SUM(F26:H26)</f>
        <v>1573590.98</v>
      </c>
      <c r="F26" s="8"/>
      <c r="G26" s="8"/>
      <c r="H26" s="8">
        <v>1573590.98</v>
      </c>
      <c r="I26" s="11">
        <f>SUM(J26:L26)</f>
        <v>523790.44</v>
      </c>
      <c r="J26" s="8"/>
      <c r="K26" s="8"/>
      <c r="L26" s="8">
        <v>523790.44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1573590.98</v>
      </c>
      <c r="F27" s="11">
        <f t="shared" si="4"/>
        <v>0</v>
      </c>
      <c r="G27" s="11">
        <f t="shared" si="4"/>
        <v>0</v>
      </c>
      <c r="H27" s="11">
        <f t="shared" si="4"/>
        <v>1573590.98</v>
      </c>
      <c r="I27" s="11">
        <f t="shared" si="4"/>
        <v>523790.44</v>
      </c>
      <c r="J27" s="11">
        <f t="shared" si="4"/>
        <v>0</v>
      </c>
      <c r="K27" s="11">
        <f t="shared" si="4"/>
        <v>0</v>
      </c>
      <c r="L27" s="11">
        <f t="shared" si="4"/>
        <v>523790.44</v>
      </c>
    </row>
    <row r="28" spans="1:12" s="2" customFormat="1" ht="72">
      <c r="A28" s="13" t="s">
        <v>51</v>
      </c>
      <c r="B28" s="7" t="s">
        <v>27</v>
      </c>
      <c r="C28" s="7" t="s">
        <v>65</v>
      </c>
      <c r="D28" s="7" t="s">
        <v>26</v>
      </c>
      <c r="E28" s="11">
        <f>SUM(F28:H28)</f>
        <v>4500</v>
      </c>
      <c r="F28" s="8"/>
      <c r="G28" s="8"/>
      <c r="H28" s="8">
        <v>4500</v>
      </c>
      <c r="I28" s="11">
        <f>SUM(J28:L28)</f>
        <v>4435</v>
      </c>
      <c r="J28" s="8"/>
      <c r="K28" s="8"/>
      <c r="L28" s="8">
        <v>4435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4500</v>
      </c>
      <c r="F29" s="11">
        <f t="shared" si="5"/>
        <v>0</v>
      </c>
      <c r="G29" s="11">
        <f t="shared" si="5"/>
        <v>0</v>
      </c>
      <c r="H29" s="11">
        <f t="shared" si="5"/>
        <v>4500</v>
      </c>
      <c r="I29" s="11">
        <f t="shared" si="5"/>
        <v>4435</v>
      </c>
      <c r="J29" s="11">
        <f t="shared" si="5"/>
        <v>0</v>
      </c>
      <c r="K29" s="11">
        <f t="shared" si="5"/>
        <v>0</v>
      </c>
      <c r="L29" s="11">
        <f t="shared" si="5"/>
        <v>4435</v>
      </c>
    </row>
    <row r="30" spans="1:12" s="2" customFormat="1" ht="126">
      <c r="A30" s="13" t="s">
        <v>52</v>
      </c>
      <c r="B30" s="7" t="s">
        <v>53</v>
      </c>
      <c r="C30" s="7" t="s">
        <v>66</v>
      </c>
      <c r="D30" s="7" t="s">
        <v>44</v>
      </c>
      <c r="E30" s="11">
        <f>H30</f>
        <v>26820</v>
      </c>
      <c r="F30" s="8"/>
      <c r="G30" s="8"/>
      <c r="H30" s="8">
        <v>26820</v>
      </c>
      <c r="I30" s="11">
        <f>SUM(J30:L30)</f>
        <v>26820</v>
      </c>
      <c r="J30" s="8"/>
      <c r="K30" s="8"/>
      <c r="L30" s="8">
        <v>26820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26820</v>
      </c>
      <c r="F31" s="11">
        <f t="shared" si="6"/>
        <v>0</v>
      </c>
      <c r="G31" s="11">
        <f t="shared" si="6"/>
        <v>0</v>
      </c>
      <c r="H31" s="11">
        <f t="shared" si="6"/>
        <v>26820</v>
      </c>
      <c r="I31" s="11">
        <f t="shared" si="6"/>
        <v>26820</v>
      </c>
      <c r="J31" s="11">
        <f t="shared" si="6"/>
        <v>0</v>
      </c>
      <c r="K31" s="11">
        <f t="shared" si="6"/>
        <v>0</v>
      </c>
      <c r="L31" s="11">
        <f t="shared" si="6"/>
        <v>26820</v>
      </c>
    </row>
    <row r="32" spans="1:12" s="2" customFormat="1" ht="105" customHeight="1" hidden="1">
      <c r="A32" s="13" t="s">
        <v>28</v>
      </c>
      <c r="B32" s="7" t="s">
        <v>27</v>
      </c>
      <c r="C32" s="7" t="s">
        <v>32</v>
      </c>
      <c r="D32" s="7" t="s">
        <v>26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29</v>
      </c>
      <c r="B34" s="7" t="s">
        <v>33</v>
      </c>
      <c r="C34" s="7" t="s">
        <v>34</v>
      </c>
      <c r="D34" s="7" t="s">
        <v>35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30</v>
      </c>
      <c r="B36" s="7" t="s">
        <v>36</v>
      </c>
      <c r="C36" s="7" t="s">
        <v>37</v>
      </c>
      <c r="D36" s="7" t="s">
        <v>38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67</v>
      </c>
      <c r="B38" s="7" t="s">
        <v>72</v>
      </c>
      <c r="C38" s="7" t="s">
        <v>66</v>
      </c>
      <c r="D38" s="7" t="s">
        <v>44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2573610.98</v>
      </c>
      <c r="F40" s="11">
        <f>F17+F19+F27+F29+F23+F31+F33+F35+F37+F21+F15+F25</f>
        <v>0</v>
      </c>
      <c r="G40" s="11">
        <f>G17+G19+G27+G29+G23+G31+G33+G35+G37+G21+G15+G25</f>
        <v>100000</v>
      </c>
      <c r="H40" s="11">
        <f>H17+H19+H27+H29+H23+H31+H33+H35+H37+H21+H15+H25+H39</f>
        <v>2473610.98</v>
      </c>
      <c r="I40" s="11">
        <f>I15+I17+I19+I21+I23+I25+I27+I29+I31+I39</f>
        <v>1457032.74</v>
      </c>
      <c r="J40" s="11">
        <f>J17+J19+J27+J29+J23+J31+J33+J35+J37+J21+J15+J25</f>
        <v>0</v>
      </c>
      <c r="K40" s="11">
        <f>K17+K19+K27+K29+K23+K31+K33+K35+K37+K21+K15+K25</f>
        <v>42819.58</v>
      </c>
      <c r="L40" s="11">
        <f>L15+L17+L19+L21+L23+L25+L27+L29+L31+L39</f>
        <v>1414213.16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40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71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G7"/>
    <mergeCell ref="B8:B12"/>
    <mergeCell ref="I9:I12"/>
    <mergeCell ref="J9:L10"/>
    <mergeCell ref="J11:J12"/>
    <mergeCell ref="G11:G12"/>
    <mergeCell ref="K11:K12"/>
    <mergeCell ref="I8:L8"/>
    <mergeCell ref="L11:L12"/>
    <mergeCell ref="H11:H12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69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2016-12-01T12:53:44Z</dcterms:modified>
  <cp:category/>
  <cp:version/>
  <cp:contentType/>
  <cp:contentStatus/>
</cp:coreProperties>
</file>