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<sst xmlns="http://schemas.openxmlformats.org/spreadsheetml/2006/main" count="102" uniqueCount="73">
  <si>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</si>
  <si>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</si>
  <si>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</si>
  <si>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</si>
  <si>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</si>
  <si>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</si>
  <si>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</si>
  <si>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</si>
  <si>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</si>
  <si>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</si>
  <si>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</si>
  <si>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</si>
  <si>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</si>
  <si>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</si>
  <si>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</si>
  <si>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</si>
  <si>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</si>
  <si>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</si>
  <si>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</si>
  <si>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</si>
  <si>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</si>
  <si>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</si>
  <si>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</si>
  <si>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</si>
  <si>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</si>
  <si>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</si>
  <si>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</si>
  <si>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</si>
  <si>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</si>
  <si>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</si>
  <si>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</si>
  <si>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</si>
  <si>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</si>
  <si>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</si>
  <si>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</si>
  <si>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</si>
  <si>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</si>
  <si>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</si>
  <si>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</si>
  <si>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</si>
  <si>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</si>
  <si>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</si>
  <si>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</si>
  <si>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</si>
  <si>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</si>
  <si>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0502; 0503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</si>
  <si>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</si>
  <si>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</si>
  <si>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</si>
  <si>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</si>
  <si>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</si>
  <si>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</si>
  <si>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</si>
  <si>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</si>
  <si>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</si>
  <si>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</si>
  <si>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0210086010;   0210020180</t>
  </si>
  <si>
    <t xml:space="preserve">540; 244   </t>
  </si>
  <si>
    <t>0310020030</t>
  </si>
  <si>
    <t xml:space="preserve"> 0420086010</t>
  </si>
  <si>
    <t xml:space="preserve"> 540</t>
  </si>
  <si>
    <t>0510000590;  0510086010</t>
  </si>
  <si>
    <t>611;  540</t>
  </si>
  <si>
    <t>0610020080;   0610020190</t>
  </si>
  <si>
    <t xml:space="preserve"> 0710020130;    0720020310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</si>
  <si>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</si>
  <si>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</si>
  <si>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</si>
  <si>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А.Н. Мрыхина</t>
  </si>
  <si>
    <t>Исполнитель И.Н. Остапущенко,                                 тел. 8(86388)33142</t>
  </si>
  <si>
    <t>Приложение 5 к приказу финансового отдела от 16.03.2016 № 12</t>
  </si>
  <si>
    <t>0113; 0705</t>
  </si>
  <si>
    <t>по состоянию на 01 июня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</si>
</sst>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75" zoomScaleSheetLayoutView="75" workbookViewId="0" topLeftCell="B2">
      <selection activeCell="G11" sqref="G11:G12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hidden="1" customWidth="1"/>
    <col min="4" max="4" width="8.25390625" style="1" hidden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47.25" customHeight="1">
      <c r="G1" s="39"/>
      <c r="H1" s="40"/>
      <c r="K1" s="34" t="s">
        <v>70</v>
      </c>
      <c r="L1" s="35"/>
    </row>
    <row r="2" spans="1:12" ht="36.75" customHeigh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7" t="s">
        <v>39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</row>
    <row r="7" spans="5:7" ht="30" customHeight="1">
      <c r="E7" s="21" t="s">
        <v>72</v>
      </c>
      <c r="F7" s="21"/>
      <c r="G7" s="22"/>
    </row>
    <row r="8" spans="1:12" s="2" customFormat="1" ht="18.75">
      <c r="A8" s="23" t="s">
        <v>54</v>
      </c>
      <c r="B8" s="23" t="s">
        <v>0</v>
      </c>
      <c r="C8" s="23" t="s">
        <v>1</v>
      </c>
      <c r="D8" s="23" t="s">
        <v>2</v>
      </c>
      <c r="E8" s="32" t="s">
        <v>23</v>
      </c>
      <c r="F8" s="33"/>
      <c r="G8" s="33"/>
      <c r="H8" s="33"/>
      <c r="I8" s="32" t="s">
        <v>7</v>
      </c>
      <c r="J8" s="33"/>
      <c r="K8" s="33"/>
      <c r="L8" s="33"/>
    </row>
    <row r="9" spans="1:21" s="2" customFormat="1" ht="18.75" customHeight="1">
      <c r="A9" s="23"/>
      <c r="B9" s="23"/>
      <c r="C9" s="23"/>
      <c r="D9" s="23"/>
      <c r="E9" s="25" t="s">
        <v>19</v>
      </c>
      <c r="F9" s="28" t="s">
        <v>5</v>
      </c>
      <c r="G9" s="29"/>
      <c r="H9" s="29"/>
      <c r="I9" s="25" t="s">
        <v>19</v>
      </c>
      <c r="J9" s="28" t="s">
        <v>5</v>
      </c>
      <c r="K9" s="29"/>
      <c r="L9" s="29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3"/>
      <c r="B10" s="23"/>
      <c r="C10" s="23"/>
      <c r="D10" s="23"/>
      <c r="E10" s="26"/>
      <c r="F10" s="28"/>
      <c r="G10" s="29"/>
      <c r="H10" s="29"/>
      <c r="I10" s="26"/>
      <c r="J10" s="28"/>
      <c r="K10" s="29"/>
      <c r="L10" s="29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3"/>
      <c r="B11" s="23"/>
      <c r="C11" s="23"/>
      <c r="D11" s="23"/>
      <c r="E11" s="26"/>
      <c r="F11" s="30" t="s">
        <v>6</v>
      </c>
      <c r="G11" s="30" t="s">
        <v>4</v>
      </c>
      <c r="H11" s="30" t="s">
        <v>3</v>
      </c>
      <c r="I11" s="26"/>
      <c r="J11" s="30" t="s">
        <v>6</v>
      </c>
      <c r="K11" s="30" t="s">
        <v>4</v>
      </c>
      <c r="L11" s="3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4"/>
      <c r="B12" s="24"/>
      <c r="C12" s="42"/>
      <c r="D12" s="42"/>
      <c r="E12" s="27"/>
      <c r="F12" s="31"/>
      <c r="G12" s="31"/>
      <c r="H12" s="31"/>
      <c r="I12" s="27"/>
      <c r="J12" s="31"/>
      <c r="K12" s="31"/>
      <c r="L12" s="3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42</v>
      </c>
      <c r="B14" s="7" t="s">
        <v>36</v>
      </c>
      <c r="C14" s="7" t="s">
        <v>55</v>
      </c>
      <c r="D14" s="7" t="s">
        <v>38</v>
      </c>
      <c r="E14" s="19">
        <f>H14</f>
        <v>47400</v>
      </c>
      <c r="F14" s="7"/>
      <c r="G14" s="7"/>
      <c r="H14" s="18">
        <v>47400</v>
      </c>
      <c r="I14" s="19">
        <f>L14</f>
        <v>15663.84</v>
      </c>
      <c r="J14" s="7"/>
      <c r="K14" s="7"/>
      <c r="L14" s="18">
        <v>15663.84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47400</v>
      </c>
      <c r="F15" s="19">
        <v>0</v>
      </c>
      <c r="G15" s="19">
        <v>0</v>
      </c>
      <c r="H15" s="19">
        <f>H14</f>
        <v>47400</v>
      </c>
      <c r="I15" s="19">
        <f>L15</f>
        <v>15663.84</v>
      </c>
      <c r="J15" s="19">
        <v>0</v>
      </c>
      <c r="K15" s="19">
        <v>0</v>
      </c>
      <c r="L15" s="19">
        <f>L14</f>
        <v>15663.84</v>
      </c>
    </row>
    <row r="16" spans="1:12" s="2" customFormat="1" ht="90">
      <c r="A16" s="13" t="s">
        <v>43</v>
      </c>
      <c r="B16" s="7" t="s">
        <v>45</v>
      </c>
      <c r="C16" s="7" t="s">
        <v>56</v>
      </c>
      <c r="D16" s="7" t="s">
        <v>57</v>
      </c>
      <c r="E16" s="19">
        <f>H16</f>
        <v>89400</v>
      </c>
      <c r="F16" s="8"/>
      <c r="G16" s="8"/>
      <c r="H16" s="8">
        <v>89400</v>
      </c>
      <c r="I16" s="11">
        <f>SUM(J16:L16)</f>
        <v>25600</v>
      </c>
      <c r="J16" s="8"/>
      <c r="K16" s="8"/>
      <c r="L16" s="8">
        <v>25600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89400</v>
      </c>
      <c r="F17" s="11">
        <f t="shared" si="0"/>
        <v>0</v>
      </c>
      <c r="G17" s="11">
        <f t="shared" si="0"/>
        <v>0</v>
      </c>
      <c r="H17" s="11">
        <f t="shared" si="0"/>
        <v>89400</v>
      </c>
      <c r="I17" s="11">
        <f t="shared" si="0"/>
        <v>25600</v>
      </c>
      <c r="J17" s="11">
        <f t="shared" si="0"/>
        <v>0</v>
      </c>
      <c r="K17" s="11">
        <f t="shared" si="0"/>
        <v>0</v>
      </c>
      <c r="L17" s="11">
        <f t="shared" si="0"/>
        <v>25600</v>
      </c>
    </row>
    <row r="18" spans="1:12" s="2" customFormat="1" ht="90">
      <c r="A18" s="13" t="s">
        <v>46</v>
      </c>
      <c r="B18" s="7" t="s">
        <v>71</v>
      </c>
      <c r="C18" s="7" t="s">
        <v>58</v>
      </c>
      <c r="D18" s="7" t="s">
        <v>26</v>
      </c>
      <c r="E18" s="11">
        <f>SUM(F18:H18)</f>
        <v>19400</v>
      </c>
      <c r="F18" s="8"/>
      <c r="G18" s="8"/>
      <c r="H18" s="8">
        <v>19400</v>
      </c>
      <c r="I18" s="11">
        <f>SUM(J18:L18)</f>
        <v>18639.3</v>
      </c>
      <c r="J18" s="8"/>
      <c r="K18" s="8"/>
      <c r="L18" s="8">
        <v>18639.3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19400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19400</v>
      </c>
      <c r="I19" s="11">
        <f t="shared" si="1"/>
        <v>18639.3</v>
      </c>
      <c r="J19" s="11">
        <f t="shared" si="1"/>
        <v>0</v>
      </c>
      <c r="K19" s="11">
        <f t="shared" si="1"/>
        <v>0</v>
      </c>
      <c r="L19" s="11">
        <f t="shared" si="1"/>
        <v>18639.3</v>
      </c>
    </row>
    <row r="20" spans="1:12" s="12" customFormat="1" ht="126">
      <c r="A20" s="13" t="s">
        <v>47</v>
      </c>
      <c r="B20" s="7" t="s">
        <v>41</v>
      </c>
      <c r="C20" s="7" t="s">
        <v>59</v>
      </c>
      <c r="D20" s="7" t="s">
        <v>60</v>
      </c>
      <c r="E20" s="11">
        <f>H20+G20</f>
        <v>61700</v>
      </c>
      <c r="F20" s="11"/>
      <c r="G20" s="8"/>
      <c r="H20" s="8">
        <v>61700</v>
      </c>
      <c r="I20" s="11">
        <f>J20+K20+L20</f>
        <v>31000</v>
      </c>
      <c r="J20" s="11"/>
      <c r="K20" s="8"/>
      <c r="L20" s="8">
        <v>31000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61700</v>
      </c>
      <c r="F21" s="11"/>
      <c r="G21" s="11">
        <f aca="true" t="shared" si="2" ref="G21:L21">G20</f>
        <v>0</v>
      </c>
      <c r="H21" s="11">
        <f t="shared" si="2"/>
        <v>61700</v>
      </c>
      <c r="I21" s="11">
        <f t="shared" si="2"/>
        <v>31000</v>
      </c>
      <c r="J21" s="11">
        <f t="shared" si="2"/>
        <v>0</v>
      </c>
      <c r="K21" s="11">
        <f t="shared" si="2"/>
        <v>0</v>
      </c>
      <c r="L21" s="11">
        <f t="shared" si="2"/>
        <v>31000</v>
      </c>
    </row>
    <row r="22" spans="1:12" s="12" customFormat="1" ht="62.25" customHeight="1">
      <c r="A22" s="13" t="s">
        <v>48</v>
      </c>
      <c r="B22" s="7" t="s">
        <v>33</v>
      </c>
      <c r="C22" s="7" t="s">
        <v>61</v>
      </c>
      <c r="D22" s="7" t="s">
        <v>62</v>
      </c>
      <c r="E22" s="11">
        <f>F22+G22+H22</f>
        <v>641100</v>
      </c>
      <c r="F22" s="8"/>
      <c r="G22" s="8"/>
      <c r="H22" s="8">
        <v>641100</v>
      </c>
      <c r="I22" s="11">
        <f>J22+K22+L22</f>
        <v>277942.92</v>
      </c>
      <c r="J22" s="11"/>
      <c r="K22" s="8">
        <v>0</v>
      </c>
      <c r="L22" s="8">
        <v>277942.92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641100</v>
      </c>
      <c r="F23" s="11">
        <f t="shared" si="3"/>
        <v>0</v>
      </c>
      <c r="G23" s="11">
        <f t="shared" si="3"/>
        <v>0</v>
      </c>
      <c r="H23" s="11">
        <f t="shared" si="3"/>
        <v>641100</v>
      </c>
      <c r="I23" s="11">
        <f t="shared" si="3"/>
        <v>277942.92</v>
      </c>
      <c r="J23" s="11">
        <f t="shared" si="3"/>
        <v>0</v>
      </c>
      <c r="K23" s="11">
        <f t="shared" si="3"/>
        <v>0</v>
      </c>
      <c r="L23" s="11">
        <f t="shared" si="3"/>
        <v>277942.92</v>
      </c>
    </row>
    <row r="24" spans="1:12" s="2" customFormat="1" ht="80.25" customHeight="1">
      <c r="A24" s="13" t="s">
        <v>49</v>
      </c>
      <c r="B24" s="7" t="s">
        <v>27</v>
      </c>
      <c r="C24" s="7" t="s">
        <v>63</v>
      </c>
      <c r="D24" s="7" t="s">
        <v>26</v>
      </c>
      <c r="E24" s="11">
        <f>H24</f>
        <v>25000</v>
      </c>
      <c r="F24" s="8"/>
      <c r="G24" s="8"/>
      <c r="H24" s="8">
        <v>25000</v>
      </c>
      <c r="I24" s="11">
        <f>L24</f>
        <v>21073.76</v>
      </c>
      <c r="J24" s="8"/>
      <c r="K24" s="8"/>
      <c r="L24" s="8">
        <v>21073.76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25000</v>
      </c>
      <c r="F25" s="11">
        <v>0</v>
      </c>
      <c r="G25" s="11">
        <v>0</v>
      </c>
      <c r="H25" s="11">
        <f>H24</f>
        <v>25000</v>
      </c>
      <c r="I25" s="11">
        <f>L25</f>
        <v>21073.76</v>
      </c>
      <c r="J25" s="11">
        <v>0</v>
      </c>
      <c r="K25" s="11">
        <v>0</v>
      </c>
      <c r="L25" s="11">
        <f>L24</f>
        <v>21073.76</v>
      </c>
    </row>
    <row r="26" spans="1:12" s="2" customFormat="1" ht="72">
      <c r="A26" s="13" t="s">
        <v>50</v>
      </c>
      <c r="B26" s="7" t="s">
        <v>31</v>
      </c>
      <c r="C26" s="7" t="s">
        <v>64</v>
      </c>
      <c r="D26" s="7" t="s">
        <v>26</v>
      </c>
      <c r="E26" s="11">
        <f>SUM(F26:H26)</f>
        <v>1573590.98</v>
      </c>
      <c r="F26" s="8"/>
      <c r="G26" s="8"/>
      <c r="H26" s="8">
        <v>1573590.98</v>
      </c>
      <c r="I26" s="11">
        <f>SUM(J26:L26)</f>
        <v>60495.94</v>
      </c>
      <c r="J26" s="8"/>
      <c r="K26" s="8"/>
      <c r="L26" s="8">
        <v>60495.94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1573590.98</v>
      </c>
      <c r="F27" s="11">
        <f t="shared" si="4"/>
        <v>0</v>
      </c>
      <c r="G27" s="11">
        <f t="shared" si="4"/>
        <v>0</v>
      </c>
      <c r="H27" s="11">
        <f t="shared" si="4"/>
        <v>1573590.98</v>
      </c>
      <c r="I27" s="11">
        <f t="shared" si="4"/>
        <v>60495.94</v>
      </c>
      <c r="J27" s="11">
        <f t="shared" si="4"/>
        <v>0</v>
      </c>
      <c r="K27" s="11">
        <f t="shared" si="4"/>
        <v>0</v>
      </c>
      <c r="L27" s="11">
        <f t="shared" si="4"/>
        <v>60495.94</v>
      </c>
    </row>
    <row r="28" spans="1:12" s="2" customFormat="1" ht="72">
      <c r="A28" s="13" t="s">
        <v>51</v>
      </c>
      <c r="B28" s="7" t="s">
        <v>27</v>
      </c>
      <c r="C28" s="7" t="s">
        <v>65</v>
      </c>
      <c r="D28" s="7" t="s">
        <v>26</v>
      </c>
      <c r="E28" s="11">
        <f>SUM(F28:H28)</f>
        <v>8080</v>
      </c>
      <c r="F28" s="8"/>
      <c r="G28" s="8"/>
      <c r="H28" s="8">
        <v>8080</v>
      </c>
      <c r="I28" s="11">
        <f>SUM(J28:L28)</f>
        <v>4435</v>
      </c>
      <c r="J28" s="8"/>
      <c r="K28" s="8"/>
      <c r="L28" s="8">
        <v>4435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8080</v>
      </c>
      <c r="F29" s="11">
        <f t="shared" si="5"/>
        <v>0</v>
      </c>
      <c r="G29" s="11">
        <f t="shared" si="5"/>
        <v>0</v>
      </c>
      <c r="H29" s="11">
        <f t="shared" si="5"/>
        <v>8080</v>
      </c>
      <c r="I29" s="11">
        <f t="shared" si="5"/>
        <v>4435</v>
      </c>
      <c r="J29" s="11">
        <f t="shared" si="5"/>
        <v>0</v>
      </c>
      <c r="K29" s="11">
        <f t="shared" si="5"/>
        <v>0</v>
      </c>
      <c r="L29" s="11">
        <f t="shared" si="5"/>
        <v>4435</v>
      </c>
    </row>
    <row r="30" spans="1:12" s="2" customFormat="1" ht="108">
      <c r="A30" s="13" t="s">
        <v>52</v>
      </c>
      <c r="B30" s="7" t="s">
        <v>53</v>
      </c>
      <c r="C30" s="7" t="s">
        <v>66</v>
      </c>
      <c r="D30" s="7" t="s">
        <v>44</v>
      </c>
      <c r="E30" s="11">
        <f>H30</f>
        <v>26820</v>
      </c>
      <c r="F30" s="8"/>
      <c r="G30" s="8"/>
      <c r="H30" s="8">
        <v>26820</v>
      </c>
      <c r="I30" s="11">
        <f>SUM(J30:L30)</f>
        <v>13410</v>
      </c>
      <c r="J30" s="8"/>
      <c r="K30" s="8"/>
      <c r="L30" s="8">
        <v>13410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26820</v>
      </c>
      <c r="F31" s="11">
        <f t="shared" si="6"/>
        <v>0</v>
      </c>
      <c r="G31" s="11">
        <f t="shared" si="6"/>
        <v>0</v>
      </c>
      <c r="H31" s="11">
        <f t="shared" si="6"/>
        <v>26820</v>
      </c>
      <c r="I31" s="11">
        <f t="shared" si="6"/>
        <v>13410</v>
      </c>
      <c r="J31" s="11">
        <f t="shared" si="6"/>
        <v>0</v>
      </c>
      <c r="K31" s="11">
        <f t="shared" si="6"/>
        <v>0</v>
      </c>
      <c r="L31" s="11">
        <f t="shared" si="6"/>
        <v>13410</v>
      </c>
    </row>
    <row r="32" spans="1:12" s="2" customFormat="1" ht="105" customHeight="1" hidden="1">
      <c r="A32" s="13" t="s">
        <v>28</v>
      </c>
      <c r="B32" s="7" t="s">
        <v>27</v>
      </c>
      <c r="C32" s="7" t="s">
        <v>32</v>
      </c>
      <c r="D32" s="7" t="s">
        <v>26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29</v>
      </c>
      <c r="B34" s="7" t="s">
        <v>33</v>
      </c>
      <c r="C34" s="7" t="s">
        <v>34</v>
      </c>
      <c r="D34" s="7" t="s">
        <v>35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30</v>
      </c>
      <c r="B36" s="7" t="s">
        <v>36</v>
      </c>
      <c r="C36" s="7" t="s">
        <v>37</v>
      </c>
      <c r="D36" s="7" t="s">
        <v>38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67</v>
      </c>
      <c r="B38" s="7" t="s">
        <v>53</v>
      </c>
      <c r="C38" s="7" t="s">
        <v>66</v>
      </c>
      <c r="D38" s="7" t="s">
        <v>44</v>
      </c>
      <c r="E38" s="11">
        <f>H38</f>
        <v>500</v>
      </c>
      <c r="F38" s="8"/>
      <c r="G38" s="8"/>
      <c r="H38" s="8">
        <v>500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500</v>
      </c>
      <c r="F39" s="11">
        <f t="shared" si="10"/>
        <v>0</v>
      </c>
      <c r="G39" s="11">
        <f t="shared" si="10"/>
        <v>0</v>
      </c>
      <c r="H39" s="11">
        <f t="shared" si="10"/>
        <v>500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2492990.98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2492990.98</v>
      </c>
      <c r="I40" s="11">
        <f>I15+I17+I19+I21+I23+I25+I27+I29+I31+I39</f>
        <v>468260.76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468260.76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40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68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69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A8:A12"/>
    <mergeCell ref="F11:F12"/>
    <mergeCell ref="C8:C12"/>
    <mergeCell ref="E9:E12"/>
    <mergeCell ref="D8:D12"/>
    <mergeCell ref="E8:H8"/>
    <mergeCell ref="F9:H10"/>
    <mergeCell ref="K1:L1"/>
    <mergeCell ref="A5:J5"/>
    <mergeCell ref="A4:J4"/>
    <mergeCell ref="G1:H1"/>
    <mergeCell ref="A2:J2"/>
    <mergeCell ref="E7:G7"/>
    <mergeCell ref="B8:B12"/>
    <mergeCell ref="I9:I12"/>
    <mergeCell ref="J9:L10"/>
    <mergeCell ref="J11:J12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62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2016-07-06T05:46:19Z</dcterms:modified>
  <cp:category/>
  <cp:version/>
  <cp:contentType/>
  <cp:contentStatus/>
</cp:coreProperties>
</file>