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<sst xmlns="http://schemas.openxmlformats.org/spreadsheetml/2006/main" count="103" uniqueCount="74">
  <si>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</si>
  <si>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</si>
  <si>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</si>
  <si>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</si>
  <si>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</si>
  <si>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</si>
  <si>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</si>
  <si>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</si>
  <si>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</si>
  <si>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</si>
  <si>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</si>
  <si>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</si>
  <si>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</si>
  <si>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</si>
  <si>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</si>
  <si>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</si>
  <si>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</si>
  <si>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</si>
  <si>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</si>
  <si>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</si>
  <si>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</si>
  <si>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</si>
  <si>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</si>
  <si>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</si>
  <si>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</si>
  <si>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</si>
  <si>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</si>
  <si>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</si>
  <si>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</si>
  <si>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</si>
  <si>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</si>
  <si>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</si>
  <si>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</si>
  <si>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</si>
  <si>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</si>
  <si>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</si>
  <si>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</si>
  <si>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</si>
  <si>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</si>
  <si>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</si>
  <si>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</si>
  <si>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</si>
  <si>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</si>
  <si>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</si>
  <si>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</si>
  <si>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</si>
  <si>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</si>
  <si>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</si>
  <si>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</si>
  <si>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</si>
  <si>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</si>
  <si>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</si>
  <si>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</si>
  <si>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</si>
  <si>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</si>
  <si>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</si>
  <si>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</si>
  <si>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</si>
  <si>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</si>
  <si>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</si>
  <si>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</si>
  <si>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</si>
  <si>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</si>
  <si>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</si>
  <si>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</si>
  <si>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</si>
  <si>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0510000590;  0510073590</t>
  </si>
  <si>
    <t>611;  612</t>
  </si>
  <si>
    <t>0210086010; 0210020180</t>
  </si>
  <si>
    <t>540; 244</t>
  </si>
  <si>
    <t>0610020070;     0610020080;   0610020190</t>
  </si>
  <si>
    <t xml:space="preserve"> 0710085030</t>
  </si>
  <si>
    <t>А.Н. Мрыхина</t>
  </si>
  <si>
    <t>на 01 иарта 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</si>
</sst>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5">
      <selection activeCell="B18" sqref="B17:B18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73</v>
      </c>
      <c r="F7" s="41"/>
    </row>
    <row r="8" spans="1:12" s="2" customFormat="1" ht="18.75">
      <c r="A8" s="21" t="s">
        <v>57</v>
      </c>
      <c r="B8" s="21" t="s">
        <v>0</v>
      </c>
      <c r="C8" s="21" t="s">
        <v>1</v>
      </c>
      <c r="D8" s="21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20</v>
      </c>
      <c r="F9" s="30" t="s">
        <v>5</v>
      </c>
      <c r="G9" s="31"/>
      <c r="H9" s="31"/>
      <c r="I9" s="23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9">
        <f>H14</f>
        <v>120000</v>
      </c>
      <c r="F14" s="7"/>
      <c r="G14" s="7"/>
      <c r="H14" s="8">
        <v>120000</v>
      </c>
      <c r="I14" s="19">
        <f>L14</f>
        <v>8898.86</v>
      </c>
      <c r="J14" s="7"/>
      <c r="K14" s="7"/>
      <c r="L14" s="18">
        <v>8898.86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8898.86</v>
      </c>
      <c r="J15" s="19">
        <v>0</v>
      </c>
      <c r="K15" s="19">
        <v>0</v>
      </c>
      <c r="L15" s="19">
        <f>L14</f>
        <v>8898.86</v>
      </c>
    </row>
    <row r="16" spans="1:12" s="2" customFormat="1" ht="90">
      <c r="A16" s="13" t="s">
        <v>47</v>
      </c>
      <c r="B16" s="7" t="s">
        <v>65</v>
      </c>
      <c r="C16" s="7" t="s">
        <v>68</v>
      </c>
      <c r="D16" s="7" t="s">
        <v>69</v>
      </c>
      <c r="E16" s="19">
        <f>H16</f>
        <v>1003500</v>
      </c>
      <c r="F16" s="8"/>
      <c r="G16" s="8"/>
      <c r="H16" s="8">
        <v>1003500</v>
      </c>
      <c r="I16" s="11">
        <f>SUM(J16:L16)</f>
        <v>18071.83</v>
      </c>
      <c r="J16" s="8"/>
      <c r="K16" s="8"/>
      <c r="L16" s="8">
        <v>18071.83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1003500</v>
      </c>
      <c r="F17" s="11">
        <f t="shared" si="0"/>
        <v>0</v>
      </c>
      <c r="G17" s="11">
        <f t="shared" si="0"/>
        <v>0</v>
      </c>
      <c r="H17" s="11">
        <f t="shared" si="0"/>
        <v>1003500</v>
      </c>
      <c r="I17" s="11">
        <f t="shared" si="0"/>
        <v>18071.83</v>
      </c>
      <c r="J17" s="11">
        <f t="shared" si="0"/>
        <v>0</v>
      </c>
      <c r="K17" s="11">
        <f t="shared" si="0"/>
        <v>0</v>
      </c>
      <c r="L17" s="11">
        <f t="shared" si="0"/>
        <v>18071.83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28000</v>
      </c>
      <c r="F18" s="8"/>
      <c r="G18" s="8"/>
      <c r="H18" s="8">
        <v>28000</v>
      </c>
      <c r="I18" s="11">
        <f>SUM(J18:L18)</f>
        <v>1500</v>
      </c>
      <c r="J18" s="8"/>
      <c r="K18" s="8"/>
      <c r="L18" s="8">
        <v>1500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28000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28000</v>
      </c>
      <c r="I19" s="11">
        <f t="shared" si="1"/>
        <v>1500</v>
      </c>
      <c r="J19" s="11">
        <f t="shared" si="1"/>
        <v>0</v>
      </c>
      <c r="K19" s="11">
        <f t="shared" si="1"/>
        <v>0</v>
      </c>
      <c r="L19" s="11">
        <f t="shared" si="1"/>
        <v>1500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66</v>
      </c>
      <c r="D22" s="7" t="s">
        <v>67</v>
      </c>
      <c r="E22" s="11">
        <f>F22+G22+H22</f>
        <v>10710200</v>
      </c>
      <c r="F22" s="8"/>
      <c r="G22" s="8">
        <v>8770500</v>
      </c>
      <c r="H22" s="8">
        <v>1939700</v>
      </c>
      <c r="I22" s="11">
        <f>J22+K22+L22</f>
        <v>193200</v>
      </c>
      <c r="J22" s="11"/>
      <c r="K22" s="8">
        <v>0</v>
      </c>
      <c r="L22" s="8">
        <v>193200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10710200</v>
      </c>
      <c r="F23" s="11">
        <f t="shared" si="3"/>
        <v>0</v>
      </c>
      <c r="G23" s="11">
        <f t="shared" si="3"/>
        <v>8770500</v>
      </c>
      <c r="H23" s="11">
        <f t="shared" si="3"/>
        <v>1939700</v>
      </c>
      <c r="I23" s="11">
        <f t="shared" si="3"/>
        <v>193200</v>
      </c>
      <c r="J23" s="11">
        <f t="shared" si="3"/>
        <v>0</v>
      </c>
      <c r="K23" s="11">
        <f t="shared" si="3"/>
        <v>0</v>
      </c>
      <c r="L23" s="11">
        <f t="shared" si="3"/>
        <v>193200</v>
      </c>
    </row>
    <row r="24" spans="1:12" s="2" customFormat="1" ht="84" customHeight="1">
      <c r="A24" s="13" t="s">
        <v>52</v>
      </c>
      <c r="B24" s="7" t="s">
        <v>30</v>
      </c>
      <c r="C24" s="7" t="s">
        <v>70</v>
      </c>
      <c r="D24" s="7" t="s">
        <v>29</v>
      </c>
      <c r="E24" s="11">
        <f>H24</f>
        <v>457700</v>
      </c>
      <c r="F24" s="8"/>
      <c r="G24" s="8"/>
      <c r="H24" s="8">
        <v>457700</v>
      </c>
      <c r="I24" s="11">
        <f>L24</f>
        <v>0</v>
      </c>
      <c r="J24" s="8"/>
      <c r="K24" s="8"/>
      <c r="L24" s="8">
        <v>0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457700</v>
      </c>
      <c r="F25" s="11">
        <v>0</v>
      </c>
      <c r="G25" s="11">
        <v>0</v>
      </c>
      <c r="H25" s="11">
        <f>H24</f>
        <v>457700</v>
      </c>
      <c r="I25" s="11">
        <f>L25</f>
        <v>0</v>
      </c>
      <c r="J25" s="11">
        <v>0</v>
      </c>
      <c r="K25" s="11">
        <v>0</v>
      </c>
      <c r="L25" s="11">
        <f>L24</f>
        <v>0</v>
      </c>
    </row>
    <row r="26" spans="1:12" s="2" customFormat="1" ht="54">
      <c r="A26" s="13" t="s">
        <v>53</v>
      </c>
      <c r="B26" s="7" t="s">
        <v>34</v>
      </c>
      <c r="C26" s="7" t="s">
        <v>71</v>
      </c>
      <c r="D26" s="7" t="s">
        <v>29</v>
      </c>
      <c r="E26" s="11">
        <f>SUM(F26:H26)</f>
        <v>720000</v>
      </c>
      <c r="F26" s="8"/>
      <c r="G26" s="8"/>
      <c r="H26" s="8">
        <v>720000</v>
      </c>
      <c r="I26" s="11">
        <f>SUM(J26:L26)</f>
        <v>99000</v>
      </c>
      <c r="J26" s="8"/>
      <c r="K26" s="8"/>
      <c r="L26" s="8">
        <v>99000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720000</v>
      </c>
      <c r="F27" s="11">
        <f t="shared" si="4"/>
        <v>0</v>
      </c>
      <c r="G27" s="11">
        <f t="shared" si="4"/>
        <v>0</v>
      </c>
      <c r="H27" s="11">
        <f t="shared" si="4"/>
        <v>720000</v>
      </c>
      <c r="I27" s="11">
        <f t="shared" si="4"/>
        <v>99000</v>
      </c>
      <c r="J27" s="11">
        <f t="shared" si="4"/>
        <v>0</v>
      </c>
      <c r="K27" s="11">
        <f t="shared" si="4"/>
        <v>0</v>
      </c>
      <c r="L27" s="11">
        <f t="shared" si="4"/>
        <v>99000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54753.88</v>
      </c>
      <c r="F28" s="8"/>
      <c r="G28" s="8"/>
      <c r="H28" s="8">
        <v>54753.88</v>
      </c>
      <c r="I28" s="11">
        <f>SUM(J28:L28)</f>
        <v>8070</v>
      </c>
      <c r="J28" s="8"/>
      <c r="K28" s="8"/>
      <c r="L28" s="8">
        <v>8070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54753.88</v>
      </c>
      <c r="F29" s="11">
        <f t="shared" si="5"/>
        <v>0</v>
      </c>
      <c r="G29" s="11">
        <f t="shared" si="5"/>
        <v>0</v>
      </c>
      <c r="H29" s="11">
        <f t="shared" si="5"/>
        <v>54753.88</v>
      </c>
      <c r="I29" s="11">
        <f t="shared" si="5"/>
        <v>8070</v>
      </c>
      <c r="J29" s="11">
        <f t="shared" si="5"/>
        <v>0</v>
      </c>
      <c r="K29" s="11">
        <f t="shared" si="5"/>
        <v>0</v>
      </c>
      <c r="L29" s="11">
        <f t="shared" si="5"/>
        <v>8070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81000</v>
      </c>
      <c r="F30" s="8"/>
      <c r="G30" s="8"/>
      <c r="H30" s="8">
        <v>81000</v>
      </c>
      <c r="I30" s="11">
        <f>SUM(J30:L30)</f>
        <v>21950</v>
      </c>
      <c r="J30" s="8"/>
      <c r="K30" s="8"/>
      <c r="L30" s="8">
        <v>21950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81000</v>
      </c>
      <c r="F31" s="11">
        <f t="shared" si="6"/>
        <v>0</v>
      </c>
      <c r="G31" s="11">
        <f t="shared" si="6"/>
        <v>0</v>
      </c>
      <c r="H31" s="11">
        <f t="shared" si="6"/>
        <v>81000</v>
      </c>
      <c r="I31" s="11">
        <f t="shared" si="6"/>
        <v>21950</v>
      </c>
      <c r="J31" s="11">
        <f t="shared" si="6"/>
        <v>0</v>
      </c>
      <c r="K31" s="11">
        <f t="shared" si="6"/>
        <v>0</v>
      </c>
      <c r="L31" s="11">
        <f t="shared" si="6"/>
        <v>21950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13175153.879999999</v>
      </c>
      <c r="F40" s="11">
        <f>F17+F19+F27+F29+F23+F31+F33+F35+F37+F21+F15+F25</f>
        <v>0</v>
      </c>
      <c r="G40" s="11">
        <f>G17+G19+G27+G29+G23+G31+G33+G35+G37+G21+G15+G25</f>
        <v>8770500</v>
      </c>
      <c r="H40" s="11">
        <f>H17+H19+H27+H29+H23+H31+H33+H35+H37+H21+H15+H25+H39</f>
        <v>4404653.88</v>
      </c>
      <c r="I40" s="11">
        <f>I15+I17+I19+I21+I23+I25+I27+I29+I31+I39</f>
        <v>350690.69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350690.69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72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2019-07-05T06:16:35Z</dcterms:modified>
  <cp:category/>
  <cp:version/>
  <cp:contentType/>
  <cp:contentStatus/>
</cp:coreProperties>
</file>