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<sst xmlns="http://schemas.openxmlformats.org/spreadsheetml/2006/main" count="103" uniqueCount="72">
  <si>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</si>
  <si>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</si>
  <si>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</si>
  <si>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</si>
  <si>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</si>
  <si>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</si>
  <si>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</si>
  <si>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</si>
  <si>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</si>
  <si>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</si>
  <si>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</si>
  <si>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</si>
  <si>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</si>
  <si>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</si>
  <si>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</si>
  <si>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</si>
  <si>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</si>
  <si>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</si>
  <si>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</si>
  <si>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</si>
  <si>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</si>
  <si>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</si>
  <si>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</si>
  <si>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</si>
  <si>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</si>
  <si>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</si>
  <si>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</si>
  <si>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</si>
  <si>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</si>
  <si>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</si>
  <si>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</si>
  <si>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</si>
  <si>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</si>
  <si>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</si>
  <si>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</si>
  <si>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</si>
  <si>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</si>
  <si>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</si>
  <si>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</si>
  <si>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</si>
  <si>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</si>
  <si>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</si>
  <si>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</si>
  <si>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</si>
  <si>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</si>
  <si>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</si>
  <si>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</si>
  <si>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</si>
  <si>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</si>
  <si>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</si>
  <si>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</si>
  <si>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</si>
  <si>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</si>
  <si>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</si>
  <si>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</si>
  <si>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</si>
  <si>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</si>
  <si>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</si>
  <si>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</si>
  <si>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</si>
  <si>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</si>
  <si>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</si>
  <si>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</si>
  <si>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</si>
  <si>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</si>
  <si>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</si>
  <si>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</si>
  <si>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</si>
  <si>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</si>
  <si>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</si>
  <si>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</si>
  <si>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на 01 мая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</si>
</sst>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28">
      <selection activeCell="L29" sqref="L29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7"/>
      <c r="H1" s="38"/>
      <c r="K1" s="32" t="s">
        <v>27</v>
      </c>
      <c r="L1" s="33"/>
    </row>
    <row r="2" spans="1:12" ht="36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5" t="s">
        <v>42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</row>
    <row r="7" spans="5:6" ht="30" customHeight="1">
      <c r="E7" s="20" t="s">
        <v>71</v>
      </c>
      <c r="F7" s="20"/>
    </row>
    <row r="8" spans="1:12" s="2" customFormat="1" ht="18.75">
      <c r="A8" s="25" t="s">
        <v>57</v>
      </c>
      <c r="B8" s="25" t="s">
        <v>0</v>
      </c>
      <c r="C8" s="25" t="s">
        <v>1</v>
      </c>
      <c r="D8" s="25" t="s">
        <v>2</v>
      </c>
      <c r="E8" s="23" t="s">
        <v>24</v>
      </c>
      <c r="F8" s="24"/>
      <c r="G8" s="24"/>
      <c r="H8" s="24"/>
      <c r="I8" s="23" t="s">
        <v>7</v>
      </c>
      <c r="J8" s="24"/>
      <c r="K8" s="24"/>
      <c r="L8" s="24"/>
    </row>
    <row r="9" spans="1:21" s="2" customFormat="1" ht="18.75" customHeight="1">
      <c r="A9" s="25"/>
      <c r="B9" s="25"/>
      <c r="C9" s="25"/>
      <c r="D9" s="25"/>
      <c r="E9" s="27" t="s">
        <v>20</v>
      </c>
      <c r="F9" s="30" t="s">
        <v>5</v>
      </c>
      <c r="G9" s="31"/>
      <c r="H9" s="31"/>
      <c r="I9" s="27" t="s">
        <v>20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5"/>
      <c r="B10" s="25"/>
      <c r="C10" s="25"/>
      <c r="D10" s="25"/>
      <c r="E10" s="28"/>
      <c r="F10" s="30"/>
      <c r="G10" s="31"/>
      <c r="H10" s="31"/>
      <c r="I10" s="28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5"/>
      <c r="B11" s="25"/>
      <c r="C11" s="25"/>
      <c r="D11" s="25"/>
      <c r="E11" s="28"/>
      <c r="F11" s="21" t="s">
        <v>6</v>
      </c>
      <c r="G11" s="21" t="s">
        <v>4</v>
      </c>
      <c r="H11" s="21" t="s">
        <v>3</v>
      </c>
      <c r="I11" s="28"/>
      <c r="J11" s="21" t="s">
        <v>6</v>
      </c>
      <c r="K11" s="21" t="s">
        <v>4</v>
      </c>
      <c r="L11" s="21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6"/>
      <c r="B12" s="26"/>
      <c r="C12" s="40"/>
      <c r="D12" s="40"/>
      <c r="E12" s="29"/>
      <c r="F12" s="22"/>
      <c r="G12" s="22"/>
      <c r="H12" s="22"/>
      <c r="I12" s="29"/>
      <c r="J12" s="22"/>
      <c r="K12" s="22"/>
      <c r="L12" s="22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8">
        <f>H14</f>
        <v>120000</v>
      </c>
      <c r="F14" s="7"/>
      <c r="G14" s="7"/>
      <c r="H14" s="8">
        <v>120000</v>
      </c>
      <c r="I14" s="18">
        <f>L14</f>
        <v>39841.76</v>
      </c>
      <c r="J14" s="7"/>
      <c r="K14" s="7"/>
      <c r="L14" s="8">
        <v>39841.76</v>
      </c>
    </row>
    <row r="15" spans="1:12" s="12" customFormat="1" ht="18" customHeight="1">
      <c r="A15" s="9" t="s">
        <v>26</v>
      </c>
      <c r="B15" s="10"/>
      <c r="C15" s="10"/>
      <c r="D15" s="10"/>
      <c r="E15" s="18">
        <f>H15</f>
        <v>120000</v>
      </c>
      <c r="F15" s="18">
        <v>0</v>
      </c>
      <c r="G15" s="18">
        <v>0</v>
      </c>
      <c r="H15" s="18">
        <f>H14</f>
        <v>120000</v>
      </c>
      <c r="I15" s="18">
        <f>L15</f>
        <v>39841.76</v>
      </c>
      <c r="J15" s="18">
        <v>0</v>
      </c>
      <c r="K15" s="18">
        <v>0</v>
      </c>
      <c r="L15" s="18">
        <f>L14</f>
        <v>39841.76</v>
      </c>
    </row>
    <row r="16" spans="1:12" s="2" customFormat="1" ht="90">
      <c r="A16" s="13" t="s">
        <v>47</v>
      </c>
      <c r="B16" s="7" t="s">
        <v>65</v>
      </c>
      <c r="C16" s="7" t="s">
        <v>66</v>
      </c>
      <c r="D16" s="7" t="s">
        <v>67</v>
      </c>
      <c r="E16" s="18">
        <f>H16</f>
        <v>596256.02</v>
      </c>
      <c r="F16" s="8"/>
      <c r="G16" s="8"/>
      <c r="H16" s="8">
        <v>596256.02</v>
      </c>
      <c r="I16" s="11">
        <f>SUM(J16:L16)</f>
        <v>104106.88</v>
      </c>
      <c r="J16" s="8"/>
      <c r="K16" s="8"/>
      <c r="L16" s="8">
        <v>104106.88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596256.02</v>
      </c>
      <c r="F17" s="11">
        <f t="shared" si="0"/>
        <v>0</v>
      </c>
      <c r="G17" s="11">
        <f t="shared" si="0"/>
        <v>0</v>
      </c>
      <c r="H17" s="11">
        <f t="shared" si="0"/>
        <v>596256.02</v>
      </c>
      <c r="I17" s="11">
        <f t="shared" si="0"/>
        <v>104106.88</v>
      </c>
      <c r="J17" s="11">
        <f t="shared" si="0"/>
        <v>0</v>
      </c>
      <c r="K17" s="11">
        <f t="shared" si="0"/>
        <v>0</v>
      </c>
      <c r="L17" s="11">
        <f t="shared" si="0"/>
        <v>104106.88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211000</v>
      </c>
      <c r="F18" s="8"/>
      <c r="G18" s="8"/>
      <c r="H18" s="8">
        <v>211000</v>
      </c>
      <c r="I18" s="11">
        <f>SUM(J18:L18)</f>
        <v>8400</v>
      </c>
      <c r="J18" s="8"/>
      <c r="K18" s="8"/>
      <c r="L18" s="8">
        <v>8400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211000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211000</v>
      </c>
      <c r="I19" s="11">
        <f t="shared" si="1"/>
        <v>8400</v>
      </c>
      <c r="J19" s="11">
        <f t="shared" si="1"/>
        <v>0</v>
      </c>
      <c r="K19" s="11">
        <f t="shared" si="1"/>
        <v>0</v>
      </c>
      <c r="L19" s="11">
        <f t="shared" si="1"/>
        <v>8400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70</v>
      </c>
      <c r="D22" s="7" t="s">
        <v>38</v>
      </c>
      <c r="E22" s="11">
        <f>F22+G22+H22</f>
        <v>5095400</v>
      </c>
      <c r="F22" s="8">
        <v>2170000</v>
      </c>
      <c r="G22" s="8">
        <v>324300</v>
      </c>
      <c r="H22" s="8">
        <v>2601100</v>
      </c>
      <c r="I22" s="11">
        <f>J22+K22+L22</f>
        <v>1102956.37</v>
      </c>
      <c r="J22" s="11"/>
      <c r="K22" s="8">
        <v>0</v>
      </c>
      <c r="L22" s="8">
        <v>1102956.37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5095400</v>
      </c>
      <c r="F23" s="11">
        <f t="shared" si="3"/>
        <v>2170000</v>
      </c>
      <c r="G23" s="11">
        <f t="shared" si="3"/>
        <v>324300</v>
      </c>
      <c r="H23" s="11">
        <f t="shared" si="3"/>
        <v>2601100</v>
      </c>
      <c r="I23" s="11">
        <f t="shared" si="3"/>
        <v>1102956.37</v>
      </c>
      <c r="J23" s="11">
        <f t="shared" si="3"/>
        <v>0</v>
      </c>
      <c r="K23" s="11">
        <f t="shared" si="3"/>
        <v>0</v>
      </c>
      <c r="L23" s="11">
        <f t="shared" si="3"/>
        <v>1102956.37</v>
      </c>
    </row>
    <row r="24" spans="1:12" s="2" customFormat="1" ht="84" customHeight="1">
      <c r="A24" s="13" t="s">
        <v>52</v>
      </c>
      <c r="B24" s="7" t="s">
        <v>30</v>
      </c>
      <c r="C24" s="7" t="s">
        <v>68</v>
      </c>
      <c r="D24" s="7" t="s">
        <v>29</v>
      </c>
      <c r="E24" s="11">
        <f>H24</f>
        <v>50000</v>
      </c>
      <c r="F24" s="8"/>
      <c r="G24" s="8"/>
      <c r="H24" s="8">
        <v>50000</v>
      </c>
      <c r="I24" s="11">
        <f>L24</f>
        <v>20000</v>
      </c>
      <c r="J24" s="8"/>
      <c r="K24" s="8"/>
      <c r="L24" s="8">
        <v>20000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50000</v>
      </c>
      <c r="F25" s="11">
        <v>0</v>
      </c>
      <c r="G25" s="11">
        <v>0</v>
      </c>
      <c r="H25" s="11">
        <f>H24</f>
        <v>50000</v>
      </c>
      <c r="I25" s="11">
        <f>L25</f>
        <v>20000</v>
      </c>
      <c r="J25" s="11">
        <v>0</v>
      </c>
      <c r="K25" s="11">
        <v>0</v>
      </c>
      <c r="L25" s="11">
        <f>L24</f>
        <v>20000</v>
      </c>
    </row>
    <row r="26" spans="1:12" s="2" customFormat="1" ht="54">
      <c r="A26" s="13" t="s">
        <v>53</v>
      </c>
      <c r="B26" s="7" t="s">
        <v>34</v>
      </c>
      <c r="C26" s="7" t="s">
        <v>69</v>
      </c>
      <c r="D26" s="7" t="s">
        <v>29</v>
      </c>
      <c r="E26" s="11">
        <f>SUM(F26:H26)</f>
        <v>454700</v>
      </c>
      <c r="F26" s="8"/>
      <c r="G26" s="8"/>
      <c r="H26" s="8">
        <v>454700</v>
      </c>
      <c r="I26" s="11">
        <f>SUM(J26:L26)</f>
        <v>0</v>
      </c>
      <c r="J26" s="8"/>
      <c r="K26" s="8"/>
      <c r="L26" s="8">
        <v>0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454700</v>
      </c>
      <c r="F27" s="11">
        <f t="shared" si="4"/>
        <v>0</v>
      </c>
      <c r="G27" s="11">
        <f t="shared" si="4"/>
        <v>0</v>
      </c>
      <c r="H27" s="11">
        <f t="shared" si="4"/>
        <v>454700</v>
      </c>
      <c r="I27" s="11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30000</v>
      </c>
      <c r="F28" s="8"/>
      <c r="G28" s="8"/>
      <c r="H28" s="8">
        <v>30000</v>
      </c>
      <c r="I28" s="11">
        <f>SUM(J28:L28)</f>
        <v>11964</v>
      </c>
      <c r="J28" s="8"/>
      <c r="K28" s="8"/>
      <c r="L28" s="8">
        <v>11964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30000</v>
      </c>
      <c r="F29" s="11">
        <f t="shared" si="5"/>
        <v>0</v>
      </c>
      <c r="G29" s="11">
        <f t="shared" si="5"/>
        <v>0</v>
      </c>
      <c r="H29" s="11">
        <f t="shared" si="5"/>
        <v>30000</v>
      </c>
      <c r="I29" s="11">
        <f t="shared" si="5"/>
        <v>11964</v>
      </c>
      <c r="J29" s="11">
        <f t="shared" si="5"/>
        <v>0</v>
      </c>
      <c r="K29" s="11">
        <f t="shared" si="5"/>
        <v>0</v>
      </c>
      <c r="L29" s="11">
        <f t="shared" si="5"/>
        <v>11964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95560</v>
      </c>
      <c r="F30" s="8"/>
      <c r="G30" s="8"/>
      <c r="H30" s="8">
        <v>95560</v>
      </c>
      <c r="I30" s="11">
        <f>SUM(J30:L30)</f>
        <v>31880</v>
      </c>
      <c r="J30" s="8"/>
      <c r="K30" s="8"/>
      <c r="L30" s="8">
        <v>31880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95560</v>
      </c>
      <c r="F31" s="11">
        <f t="shared" si="6"/>
        <v>0</v>
      </c>
      <c r="G31" s="11">
        <f t="shared" si="6"/>
        <v>0</v>
      </c>
      <c r="H31" s="11">
        <f t="shared" si="6"/>
        <v>95560</v>
      </c>
      <c r="I31" s="11">
        <f t="shared" si="6"/>
        <v>31880</v>
      </c>
      <c r="J31" s="11">
        <f t="shared" si="6"/>
        <v>0</v>
      </c>
      <c r="K31" s="11">
        <f t="shared" si="6"/>
        <v>0</v>
      </c>
      <c r="L31" s="11">
        <f t="shared" si="6"/>
        <v>31880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6652916.02</v>
      </c>
      <c r="F40" s="11">
        <f>F17+F19+F27+F29+F23+F31+F33+F35+F37+F21+F15+F25</f>
        <v>2170000</v>
      </c>
      <c r="G40" s="11">
        <f>G17+G19+G27+G29+G23+G31+G33+G35+G37+G21+G15+G25</f>
        <v>324300</v>
      </c>
      <c r="H40" s="11">
        <f>H17+H19+H27+H29+H23+H31+H33+H35+H37+H21+H15+H25+H39</f>
        <v>4158616.02</v>
      </c>
      <c r="I40" s="11">
        <f>I15+I17+I19+I21+I23+I25+I27+I29+I31+I39</f>
        <v>1319149.0100000002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1319149.0100000002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44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19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C8:C12"/>
    <mergeCell ref="E9:E12"/>
    <mergeCell ref="J11:J12"/>
    <mergeCell ref="D8:D12"/>
    <mergeCell ref="E8:H8"/>
    <mergeCell ref="F9:H10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E7:F7"/>
    <mergeCell ref="G11:G12"/>
    <mergeCell ref="K11:K12"/>
    <mergeCell ref="I8:L8"/>
    <mergeCell ref="L11:L12"/>
    <mergeCell ref="H11:H12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2021-05-04T09:51:04Z</dcterms:modified>
  <cp:category/>
  <cp:version/>
  <cp:contentType/>
  <cp:contentStatus/>
</cp:coreProperties>
</file>