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<sst xmlns="http://schemas.openxmlformats.org/spreadsheetml/2006/main" count="103" uniqueCount="72">
  <si>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</si>
  <si>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</si>
  <si>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</si>
  <si>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</si>
  <si>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</si>
  <si>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</si>
  <si>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</si>
  <si>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</si>
  <si>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</si>
  <si>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</si>
  <si>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</si>
  <si>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</si>
  <si>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</si>
  <si>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</si>
  <si>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</si>
  <si>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</si>
  <si>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</si>
  <si>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</si>
  <si>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</si>
  <si>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</si>
  <si>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</si>
  <si>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</si>
  <si>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</si>
  <si>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</si>
  <si>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</si>
  <si>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</si>
  <si>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</si>
  <si>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</si>
  <si>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</si>
  <si>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</si>
  <si>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</si>
  <si>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</si>
  <si>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</si>
  <si>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</si>
  <si>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</si>
  <si>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</si>
  <si>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</si>
  <si>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</si>
  <si>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</si>
  <si>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</si>
  <si>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</si>
  <si>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</si>
  <si>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</si>
  <si>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</si>
  <si>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</si>
  <si>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</si>
  <si>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</si>
  <si>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</si>
  <si>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</si>
  <si>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</si>
  <si>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</si>
  <si>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</si>
  <si>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</si>
  <si>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</si>
  <si>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</si>
  <si>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</si>
  <si>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</si>
  <si>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</si>
  <si>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</si>
  <si>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</si>
  <si>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</si>
  <si>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</si>
  <si>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</si>
  <si>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</si>
  <si>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</si>
  <si>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</si>
  <si>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</si>
  <si>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</si>
  <si>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</si>
  <si>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</si>
  <si>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</si>
  <si>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на 01 мая 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</si>
</sst>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  <numFmt numFmtId="180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2">
      <selection activeCell="L31" sqref="L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21" t="s">
        <v>71</v>
      </c>
      <c r="F7" s="21"/>
    </row>
    <row r="8" spans="1:12" s="2" customFormat="1" ht="18.75">
      <c r="A8" s="26" t="s">
        <v>57</v>
      </c>
      <c r="B8" s="26" t="s">
        <v>0</v>
      </c>
      <c r="C8" s="26" t="s">
        <v>1</v>
      </c>
      <c r="D8" s="26" t="s">
        <v>2</v>
      </c>
      <c r="E8" s="24" t="s">
        <v>24</v>
      </c>
      <c r="F8" s="25"/>
      <c r="G8" s="25"/>
      <c r="H8" s="25"/>
      <c r="I8" s="24" t="s">
        <v>7</v>
      </c>
      <c r="J8" s="25"/>
      <c r="K8" s="25"/>
      <c r="L8" s="25"/>
    </row>
    <row r="9" spans="1:21" s="2" customFormat="1" ht="18.75" customHeight="1">
      <c r="A9" s="26"/>
      <c r="B9" s="26"/>
      <c r="C9" s="26"/>
      <c r="D9" s="26"/>
      <c r="E9" s="28" t="s">
        <v>20</v>
      </c>
      <c r="F9" s="31" t="s">
        <v>5</v>
      </c>
      <c r="G9" s="32"/>
      <c r="H9" s="32"/>
      <c r="I9" s="28" t="s">
        <v>20</v>
      </c>
      <c r="J9" s="31" t="s">
        <v>5</v>
      </c>
      <c r="K9" s="32"/>
      <c r="L9" s="3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6"/>
      <c r="B10" s="26"/>
      <c r="C10" s="26"/>
      <c r="D10" s="26"/>
      <c r="E10" s="29"/>
      <c r="F10" s="31"/>
      <c r="G10" s="32"/>
      <c r="H10" s="32"/>
      <c r="I10" s="29"/>
      <c r="J10" s="31"/>
      <c r="K10" s="32"/>
      <c r="L10" s="3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6"/>
      <c r="B11" s="26"/>
      <c r="C11" s="26"/>
      <c r="D11" s="26"/>
      <c r="E11" s="29"/>
      <c r="F11" s="22" t="s">
        <v>6</v>
      </c>
      <c r="G11" s="22" t="s">
        <v>4</v>
      </c>
      <c r="H11" s="22" t="s">
        <v>3</v>
      </c>
      <c r="I11" s="29"/>
      <c r="J11" s="22" t="s">
        <v>6</v>
      </c>
      <c r="K11" s="22" t="s">
        <v>4</v>
      </c>
      <c r="L11" s="22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7"/>
      <c r="B12" s="27"/>
      <c r="C12" s="41"/>
      <c r="D12" s="41"/>
      <c r="E12" s="30"/>
      <c r="F12" s="23"/>
      <c r="G12" s="23"/>
      <c r="H12" s="23"/>
      <c r="I12" s="30"/>
      <c r="J12" s="23"/>
      <c r="K12" s="23"/>
      <c r="L12" s="23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9">
        <f>H14</f>
        <v>96100</v>
      </c>
      <c r="F14" s="7"/>
      <c r="G14" s="7"/>
      <c r="H14" s="8">
        <v>96100</v>
      </c>
      <c r="I14" s="19">
        <f>L14</f>
        <v>25930.82</v>
      </c>
      <c r="J14" s="7"/>
      <c r="K14" s="7"/>
      <c r="L14" s="18">
        <v>25930.82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96100</v>
      </c>
      <c r="F15" s="19">
        <v>0</v>
      </c>
      <c r="G15" s="19">
        <v>0</v>
      </c>
      <c r="H15" s="19">
        <f>H14</f>
        <v>96100</v>
      </c>
      <c r="I15" s="19">
        <f>L15</f>
        <v>25930.82</v>
      </c>
      <c r="J15" s="19">
        <v>0</v>
      </c>
      <c r="K15" s="19">
        <v>0</v>
      </c>
      <c r="L15" s="19">
        <f>L14</f>
        <v>25930.82</v>
      </c>
    </row>
    <row r="16" spans="1:12" s="2" customFormat="1" ht="90">
      <c r="A16" s="13" t="s">
        <v>47</v>
      </c>
      <c r="B16" s="7" t="s">
        <v>65</v>
      </c>
      <c r="C16" s="7" t="s">
        <v>66</v>
      </c>
      <c r="D16" s="7" t="s">
        <v>67</v>
      </c>
      <c r="E16" s="19">
        <f>H16</f>
        <v>467980</v>
      </c>
      <c r="F16" s="8"/>
      <c r="G16" s="8"/>
      <c r="H16" s="8">
        <v>467980</v>
      </c>
      <c r="I16" s="11">
        <f>SUM(J16:L16)</f>
        <v>61232.71</v>
      </c>
      <c r="J16" s="8"/>
      <c r="K16" s="8"/>
      <c r="L16" s="8">
        <v>61232.71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467980</v>
      </c>
      <c r="F17" s="11">
        <f t="shared" si="0"/>
        <v>0</v>
      </c>
      <c r="G17" s="11">
        <f t="shared" si="0"/>
        <v>0</v>
      </c>
      <c r="H17" s="11">
        <f t="shared" si="0"/>
        <v>467980</v>
      </c>
      <c r="I17" s="11">
        <f t="shared" si="0"/>
        <v>61232.71</v>
      </c>
      <c r="J17" s="11">
        <f t="shared" si="0"/>
        <v>0</v>
      </c>
      <c r="K17" s="11">
        <f t="shared" si="0"/>
        <v>0</v>
      </c>
      <c r="L17" s="11">
        <f t="shared" si="0"/>
        <v>61232.71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18000</v>
      </c>
      <c r="F18" s="8"/>
      <c r="G18" s="8"/>
      <c r="H18" s="8">
        <v>18000</v>
      </c>
      <c r="I18" s="11">
        <f>SUM(J18:L18)</f>
        <v>4500</v>
      </c>
      <c r="J18" s="8"/>
      <c r="K18" s="8"/>
      <c r="L18" s="8">
        <v>4500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18000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18000</v>
      </c>
      <c r="I19" s="11">
        <f t="shared" si="1"/>
        <v>4500</v>
      </c>
      <c r="J19" s="11">
        <f t="shared" si="1"/>
        <v>0</v>
      </c>
      <c r="K19" s="11">
        <f t="shared" si="1"/>
        <v>0</v>
      </c>
      <c r="L19" s="11">
        <f t="shared" si="1"/>
        <v>4500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70</v>
      </c>
      <c r="D22" s="7" t="s">
        <v>38</v>
      </c>
      <c r="E22" s="11">
        <f>F22+G22+H22</f>
        <v>2308700</v>
      </c>
      <c r="F22" s="8"/>
      <c r="G22" s="8"/>
      <c r="H22" s="8">
        <v>2308700</v>
      </c>
      <c r="I22" s="11">
        <f>J22+K22+L22</f>
        <v>750000</v>
      </c>
      <c r="J22" s="11"/>
      <c r="K22" s="8">
        <v>0</v>
      </c>
      <c r="L22" s="8">
        <v>750000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2308700</v>
      </c>
      <c r="F23" s="11">
        <f t="shared" si="3"/>
        <v>0</v>
      </c>
      <c r="G23" s="11">
        <f t="shared" si="3"/>
        <v>0</v>
      </c>
      <c r="H23" s="11">
        <f t="shared" si="3"/>
        <v>2308700</v>
      </c>
      <c r="I23" s="11">
        <f t="shared" si="3"/>
        <v>750000</v>
      </c>
      <c r="J23" s="11">
        <f t="shared" si="3"/>
        <v>0</v>
      </c>
      <c r="K23" s="11">
        <f t="shared" si="3"/>
        <v>0</v>
      </c>
      <c r="L23" s="11">
        <f t="shared" si="3"/>
        <v>750000</v>
      </c>
    </row>
    <row r="24" spans="1:12" s="2" customFormat="1" ht="84" customHeight="1">
      <c r="A24" s="13" t="s">
        <v>52</v>
      </c>
      <c r="B24" s="7" t="s">
        <v>30</v>
      </c>
      <c r="C24" s="7" t="s">
        <v>68</v>
      </c>
      <c r="D24" s="7" t="s">
        <v>29</v>
      </c>
      <c r="E24" s="11">
        <f>H24</f>
        <v>200363.33</v>
      </c>
      <c r="F24" s="8"/>
      <c r="G24" s="8"/>
      <c r="H24" s="8">
        <v>200363.33</v>
      </c>
      <c r="I24" s="11">
        <f>L24</f>
        <v>16106.32</v>
      </c>
      <c r="J24" s="8"/>
      <c r="K24" s="8"/>
      <c r="L24" s="8">
        <v>16106.32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200363.33</v>
      </c>
      <c r="F25" s="11">
        <v>0</v>
      </c>
      <c r="G25" s="11">
        <v>0</v>
      </c>
      <c r="H25" s="11">
        <f>H24</f>
        <v>200363.33</v>
      </c>
      <c r="I25" s="11">
        <f>L25</f>
        <v>16106.32</v>
      </c>
      <c r="J25" s="11">
        <v>0</v>
      </c>
      <c r="K25" s="11">
        <v>0</v>
      </c>
      <c r="L25" s="11">
        <f>L24</f>
        <v>16106.32</v>
      </c>
    </row>
    <row r="26" spans="1:12" s="2" customFormat="1" ht="54">
      <c r="A26" s="13" t="s">
        <v>53</v>
      </c>
      <c r="B26" s="7" t="s">
        <v>34</v>
      </c>
      <c r="C26" s="7" t="s">
        <v>69</v>
      </c>
      <c r="D26" s="7" t="s">
        <v>29</v>
      </c>
      <c r="E26" s="11">
        <f>SUM(F26:H26)</f>
        <v>936300</v>
      </c>
      <c r="F26" s="8"/>
      <c r="G26" s="8"/>
      <c r="H26" s="8">
        <v>936300</v>
      </c>
      <c r="I26" s="11">
        <f>SUM(J26:L26)</f>
        <v>89671</v>
      </c>
      <c r="J26" s="8"/>
      <c r="K26" s="8"/>
      <c r="L26" s="8">
        <v>89671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936300</v>
      </c>
      <c r="F27" s="11">
        <f t="shared" si="4"/>
        <v>0</v>
      </c>
      <c r="G27" s="11">
        <f t="shared" si="4"/>
        <v>0</v>
      </c>
      <c r="H27" s="11">
        <f t="shared" si="4"/>
        <v>936300</v>
      </c>
      <c r="I27" s="11">
        <f t="shared" si="4"/>
        <v>89671</v>
      </c>
      <c r="J27" s="11">
        <f t="shared" si="4"/>
        <v>0</v>
      </c>
      <c r="K27" s="11">
        <f t="shared" si="4"/>
        <v>0</v>
      </c>
      <c r="L27" s="11">
        <f t="shared" si="4"/>
        <v>89671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58000</v>
      </c>
      <c r="F28" s="8"/>
      <c r="G28" s="8"/>
      <c r="H28" s="8">
        <v>58000</v>
      </c>
      <c r="I28" s="11">
        <f>SUM(J28:L28)</f>
        <v>8640</v>
      </c>
      <c r="J28" s="8"/>
      <c r="K28" s="8"/>
      <c r="L28" s="8">
        <v>8640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58000</v>
      </c>
      <c r="F29" s="11">
        <f t="shared" si="5"/>
        <v>0</v>
      </c>
      <c r="G29" s="11">
        <f t="shared" si="5"/>
        <v>0</v>
      </c>
      <c r="H29" s="11">
        <f t="shared" si="5"/>
        <v>58000</v>
      </c>
      <c r="I29" s="11">
        <f t="shared" si="5"/>
        <v>8640</v>
      </c>
      <c r="J29" s="11">
        <f t="shared" si="5"/>
        <v>0</v>
      </c>
      <c r="K29" s="11">
        <f t="shared" si="5"/>
        <v>0</v>
      </c>
      <c r="L29" s="11">
        <f t="shared" si="5"/>
        <v>8640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123400</v>
      </c>
      <c r="F30" s="8"/>
      <c r="G30" s="8"/>
      <c r="H30" s="8">
        <v>123400</v>
      </c>
      <c r="I30" s="11">
        <f>SUM(J30:L30)</f>
        <v>41180</v>
      </c>
      <c r="J30" s="8"/>
      <c r="K30" s="8"/>
      <c r="L30" s="8">
        <v>41180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123400</v>
      </c>
      <c r="F31" s="11">
        <f t="shared" si="6"/>
        <v>0</v>
      </c>
      <c r="G31" s="11">
        <f t="shared" si="6"/>
        <v>0</v>
      </c>
      <c r="H31" s="11">
        <f t="shared" si="6"/>
        <v>123400</v>
      </c>
      <c r="I31" s="11">
        <f t="shared" si="6"/>
        <v>41180</v>
      </c>
      <c r="J31" s="11">
        <f t="shared" si="6"/>
        <v>0</v>
      </c>
      <c r="K31" s="11">
        <f t="shared" si="6"/>
        <v>0</v>
      </c>
      <c r="L31" s="11">
        <f t="shared" si="6"/>
        <v>41180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4208843.33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4208843.33</v>
      </c>
      <c r="I40" s="11">
        <f>I15+I17+I19+I21+I23+I25+I27+I29+I31+I39</f>
        <v>997260.85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997260.85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44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C8:C12"/>
    <mergeCell ref="E9:E12"/>
    <mergeCell ref="J11:J12"/>
    <mergeCell ref="D8:D12"/>
    <mergeCell ref="E8:H8"/>
    <mergeCell ref="F9:H10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E7:F7"/>
    <mergeCell ref="G11:G12"/>
    <mergeCell ref="K11:K12"/>
    <mergeCell ref="I8:L8"/>
    <mergeCell ref="L11:L12"/>
    <mergeCell ref="H11:H12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55</cp:lastModifiedBy>
  <cp:lastPrinted>2014-12-03T06:34:38Z</cp:lastPrinted>
  <dcterms:created xsi:type="dcterms:W3CDTF">2007-07-10T07:46:12Z</dcterms:created>
  <dcterms:modified xsi:type="dcterms:W3CDTF">2022-05-04T11:39:49Z</dcterms:modified>
  <cp:category/>
  <cp:version/>
  <cp:contentType/>
  <cp:contentStatus/>
</cp:coreProperties>
</file>